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.nolan\Desktop\"/>
    </mc:Choice>
  </mc:AlternateContent>
  <xr:revisionPtr revIDLastSave="0" documentId="13_ncr:1_{D3687629-F601-4F57-B4DD-9C104AA95A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8" i="1" l="1"/>
  <c r="E9" i="1" s="1"/>
  <c r="E13" i="1" s="1"/>
  <c r="E18" i="1" s="1"/>
  <c r="H12" i="1"/>
  <c r="G12" i="1"/>
  <c r="F12" i="1"/>
  <c r="E12" i="1"/>
  <c r="H8" i="1"/>
  <c r="G8" i="1"/>
  <c r="F8" i="1"/>
  <c r="E14" i="1" l="1"/>
  <c r="E17" i="1" s="1"/>
  <c r="E19" i="1" s="1"/>
  <c r="H9" i="1"/>
  <c r="F9" i="1"/>
  <c r="G9" i="1"/>
  <c r="G13" i="1" l="1"/>
  <c r="G18" i="1" s="1"/>
  <c r="F13" i="1"/>
  <c r="F18" i="1" s="1"/>
  <c r="H13" i="1"/>
  <c r="H18" i="1" s="1"/>
  <c r="H14" i="1" l="1"/>
  <c r="H17" i="1" s="1"/>
  <c r="H19" i="1" s="1"/>
  <c r="F14" i="1"/>
  <c r="F17" i="1" s="1"/>
  <c r="F19" i="1" s="1"/>
  <c r="G14" i="1"/>
  <c r="G17" i="1" s="1"/>
  <c r="G19" i="1" s="1"/>
</calcChain>
</file>

<file path=xl/sharedStrings.xml><?xml version="1.0" encoding="utf-8"?>
<sst xmlns="http://schemas.openxmlformats.org/spreadsheetml/2006/main" count="20" uniqueCount="20">
  <si>
    <t>Cost of Device</t>
  </si>
  <si>
    <t>Anaesthetic Drop</t>
  </si>
  <si>
    <t>Fluorescein Strip</t>
  </si>
  <si>
    <t>Patients per week</t>
  </si>
  <si>
    <t>Patients annually</t>
  </si>
  <si>
    <t>Disposable Prism/Tip</t>
  </si>
  <si>
    <t>iCare Rebound Tonometer</t>
  </si>
  <si>
    <t>*Labour costs not included</t>
  </si>
  <si>
    <t>Reichert  ORA G3</t>
  </si>
  <si>
    <t>Reichert 7CR</t>
  </si>
  <si>
    <r>
      <t xml:space="preserve">Goldmann </t>
    </r>
    <r>
      <rPr>
        <b/>
        <sz val="11"/>
        <color theme="0"/>
        <rFont val="DIN Light"/>
        <family val="1"/>
      </rPr>
      <t>(average costs)</t>
    </r>
  </si>
  <si>
    <t xml:space="preserve">Cost of Disposable items </t>
  </si>
  <si>
    <t>One Year</t>
  </si>
  <si>
    <t xml:space="preserve">Cost per unit </t>
  </si>
  <si>
    <t xml:space="preserve">Total cost </t>
  </si>
  <si>
    <t>Ten years</t>
  </si>
  <si>
    <t>Cost per unit</t>
  </si>
  <si>
    <t>Cost of Disposable items</t>
  </si>
  <si>
    <t>Total cost*</t>
  </si>
  <si>
    <t>Service/calibration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</si>
</sst>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1" x14ac:knownFonts="1">
    <font>
      <sz val="11"/>
      <color theme="1"/>
      <name val="Calibri"/>
      <family val="2"/>
      <scheme val="minor"/>
    </font>
    <font>
      <sz val="13"/>
      <color theme="0"/>
      <name val="DIN Light"/>
      <family val="1"/>
    </font>
    <font>
      <sz val="13"/>
      <color theme="1"/>
      <name val="DIN Light"/>
      <family val="1"/>
    </font>
    <font>
      <b/>
      <sz val="13"/>
      <color theme="0"/>
      <name val="DIN Light"/>
      <family val="1"/>
    </font>
    <font>
      <b/>
      <sz val="11"/>
      <color theme="0"/>
      <name val="DIN Light"/>
      <family val="1"/>
    </font>
    <font>
      <sz val="12"/>
      <name val="DIN Light"/>
      <family val="1"/>
    </font>
    <font>
      <sz val="14"/>
      <color theme="1"/>
      <name val="DIN Light"/>
      <family val="1"/>
    </font>
    <font>
      <sz val="14"/>
      <name val="DIN Light"/>
      <family val="1"/>
    </font>
    <font>
      <b/>
      <sz val="14"/>
      <color theme="1"/>
      <name val="DIN Light"/>
      <family val="1"/>
    </font>
    <font>
      <b/>
      <sz val="24"/>
      <name val="DIN Light"/>
      <family val="1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1" fillId="0" borderId="0" xfId="0" applyFont="1"/>
    <xf numFmtId="0" fontId="3" fillId="2" borderId="3" xfId="0" applyFont="1" applyFill="1" applyBorder="1"/>
    <xf numFmtId="0" fontId="5" fillId="0" borderId="0" xfId="0" applyFont="1" applyFill="1" applyBorder="1" applyAlignment="1"/>
    <xf numFmtId="0" fontId="3" fillId="2" borderId="3" xfId="0" applyFont="1" applyFill="1" applyBorder="1" applyAlignment="1">
      <alignment vertical="center"/>
    </xf>
    <xf numFmtId="165" fontId="6" fillId="0" borderId="11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 applyProtection="1">
      <alignment horizontal="center"/>
      <protection locked="0"/>
    </xf>
    <xf numFmtId="165" fontId="6" fillId="0" borderId="8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5" fontId="6" fillId="3" borderId="7" xfId="0" applyNumberFormat="1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165" fontId="8" fillId="0" borderId="12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65" fontId="6" fillId="3" borderId="14" xfId="0" applyNumberFormat="1" applyFont="1" applyFill="1" applyBorder="1" applyAlignment="1" applyProtection="1">
      <alignment horizontal="center"/>
      <protection locked="0"/>
    </xf>
    <xf numFmtId="165" fontId="6" fillId="3" borderId="15" xfId="0" applyNumberFormat="1" applyFont="1" applyFill="1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" fontId="7" fillId="0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9" fillId="3" borderId="0" xfId="0" applyFont="1" applyFill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>
                <a:latin typeface="DIN" panose="02000803040000020004" pitchFamily="2" charset="0"/>
              </a:rPr>
              <a:t>Total costs over 10 years</a:t>
            </a:r>
            <a:r>
              <a:rPr lang="en-GB" sz="1200">
                <a:latin typeface="DIN" panose="02000803040000020004" pitchFamily="2" charset="0"/>
              </a:rPr>
              <a:t>*</a:t>
            </a:r>
            <a:endParaRPr lang="en-GB" sz="1400">
              <a:latin typeface="DIN" panose="02000803040000020004" pitchFamily="2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Sheet1!$E$1:$H$1</c:f>
              <c:strCache>
                <c:ptCount val="4"/>
                <c:pt idx="0">
                  <c:v>Reichert  ORA G3</c:v>
                </c:pt>
                <c:pt idx="1">
                  <c:v>Reichert 7CR</c:v>
                </c:pt>
                <c:pt idx="2">
                  <c:v>Goldmann (average costs)</c:v>
                </c:pt>
                <c:pt idx="3">
                  <c:v>iCare Rebound Tonometer</c:v>
                </c:pt>
              </c:strCache>
            </c:strRef>
          </c:cat>
          <c:val>
            <c:numRef>
              <c:f>Sheet1!$E$19:$H$19</c:f>
              <c:numCache>
                <c:formatCode>"£"#,##0</c:formatCode>
                <c:ptCount val="4"/>
                <c:pt idx="0">
                  <c:v>16945</c:v>
                </c:pt>
                <c:pt idx="1">
                  <c:v>13945</c:v>
                </c:pt>
                <c:pt idx="2">
                  <c:v>223400</c:v>
                </c:pt>
                <c:pt idx="3">
                  <c:v>184995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B-430A-85ED-18F6EF416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4241280"/>
        <c:axId val="154243072"/>
      </c:barChart>
      <c:catAx>
        <c:axId val="15424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n>
                  <a:noFill/>
                </a:ln>
                <a:solidFill>
                  <a:schemeClr val="tx1"/>
                </a:solidFill>
                <a:latin typeface="DIN" panose="02000803040000020004" pitchFamily="2" charset="0"/>
              </a:defRPr>
            </a:pPr>
            <a:endParaRPr lang="en-US"/>
          </a:p>
        </c:txPr>
        <c:crossAx val="154243072"/>
        <c:crosses val="autoZero"/>
        <c:auto val="1"/>
        <c:lblAlgn val="ctr"/>
        <c:lblOffset val="100"/>
        <c:noMultiLvlLbl val="0"/>
      </c:catAx>
      <c:valAx>
        <c:axId val="15424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&quot;£&quot;#,##0" sourceLinked="1"/>
        <c:majorTickMark val="out"/>
        <c:minorTickMark val="none"/>
        <c:tickLblPos val="nextTo"/>
        <c:crossAx val="154241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213792</xdr:rowOff>
    </xdr:from>
    <xdr:to>
      <xdr:col>2</xdr:col>
      <xdr:colOff>1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zoomScale="90" zoomScaleNormal="90" workbookViewId="0">
      <selection sqref="A1:B1"/>
    </sheetView>
  </sheetViews>
  <sheetFormatPr defaultColWidth="26.7109375" defaultRowHeight="16.5" x14ac:dyDescent="0.25"/>
  <cols>
    <col min="1" max="1" width="41.7109375" style="2" customWidth="1"/>
    <col min="2" max="2" width="49.28515625" style="2" customWidth="1"/>
    <col min="3" max="3" width="5.7109375" style="2" customWidth="1"/>
    <col min="4" max="4" width="38.7109375" style="2" bestFit="1" customWidth="1"/>
    <col min="5" max="5" width="14.42578125" style="1" customWidth="1"/>
    <col min="6" max="6" width="14.7109375" style="1" customWidth="1"/>
    <col min="7" max="7" width="18.42578125" style="1" customWidth="1"/>
    <col min="8" max="8" width="18" style="2" customWidth="1"/>
    <col min="9" max="11" width="26.7109375" style="2"/>
    <col min="12" max="12" width="26.7109375" style="2" customWidth="1"/>
    <col min="13" max="16384" width="26.7109375" style="2"/>
  </cols>
  <sheetData>
    <row r="1" spans="1:8" ht="50.25" thickBot="1" x14ac:dyDescent="0.3">
      <c r="A1" s="43">
        <v>400</v>
      </c>
      <c r="B1" s="44"/>
      <c r="C1" s="42"/>
      <c r="D1" s="3"/>
      <c r="E1" s="4" t="s">
        <v>8</v>
      </c>
      <c r="F1" s="5" t="s">
        <v>9</v>
      </c>
      <c r="G1" s="5" t="s">
        <v>10</v>
      </c>
      <c r="H1" s="6" t="s">
        <v>6</v>
      </c>
    </row>
    <row r="2" spans="1:8" s="7" customFormat="1" ht="18" customHeight="1" x14ac:dyDescent="0.25">
      <c r="D2" s="12" t="s">
        <v>0</v>
      </c>
      <c r="E2" s="13">
        <v>11995</v>
      </c>
      <c r="F2" s="14">
        <v>8995</v>
      </c>
      <c r="G2" s="15">
        <v>900</v>
      </c>
      <c r="H2" s="34">
        <v>2495</v>
      </c>
    </row>
    <row r="3" spans="1:8" ht="18" customHeight="1" x14ac:dyDescent="0.25">
      <c r="D3" s="10" t="s">
        <v>19</v>
      </c>
      <c r="E3" s="16">
        <v>495</v>
      </c>
      <c r="F3" s="17">
        <v>495</v>
      </c>
      <c r="G3" s="18">
        <v>250</v>
      </c>
      <c r="H3" s="35">
        <v>250</v>
      </c>
    </row>
    <row r="4" spans="1:8" ht="18" customHeight="1" x14ac:dyDescent="0.25">
      <c r="D4" s="10" t="s">
        <v>5</v>
      </c>
      <c r="E4" s="19">
        <v>0</v>
      </c>
      <c r="F4" s="20">
        <v>0</v>
      </c>
      <c r="G4" s="21">
        <v>0.8</v>
      </c>
      <c r="H4" s="36">
        <v>0.9</v>
      </c>
    </row>
    <row r="5" spans="1:8" ht="18" customHeight="1" x14ac:dyDescent="0.25">
      <c r="D5" s="10" t="s">
        <v>1</v>
      </c>
      <c r="E5" s="19">
        <v>0</v>
      </c>
      <c r="F5" s="20">
        <v>0</v>
      </c>
      <c r="G5" s="21">
        <v>0.2</v>
      </c>
      <c r="H5" s="36">
        <v>0</v>
      </c>
    </row>
    <row r="6" spans="1:8" ht="18" customHeight="1" x14ac:dyDescent="0.25">
      <c r="D6" s="10" t="s">
        <v>2</v>
      </c>
      <c r="E6" s="19">
        <v>0</v>
      </c>
      <c r="F6" s="20">
        <v>0</v>
      </c>
      <c r="G6" s="21">
        <v>0.1</v>
      </c>
      <c r="H6" s="36">
        <v>0</v>
      </c>
    </row>
    <row r="7" spans="1:8" ht="12" customHeight="1" x14ac:dyDescent="0.25">
      <c r="D7" s="10"/>
      <c r="E7" s="22"/>
      <c r="F7" s="23"/>
      <c r="G7" s="23"/>
      <c r="H7" s="37"/>
    </row>
    <row r="8" spans="1:8" ht="18" customHeight="1" x14ac:dyDescent="0.25">
      <c r="D8" s="10" t="s">
        <v>3</v>
      </c>
      <c r="E8" s="24">
        <f>$A$1</f>
        <v>400</v>
      </c>
      <c r="F8" s="25">
        <f>$A$1</f>
        <v>400</v>
      </c>
      <c r="G8" s="25">
        <f>$A$1</f>
        <v>400</v>
      </c>
      <c r="H8" s="38">
        <f>$A$1</f>
        <v>400</v>
      </c>
    </row>
    <row r="9" spans="1:8" ht="18" customHeight="1" x14ac:dyDescent="0.25">
      <c r="D9" s="10" t="s">
        <v>4</v>
      </c>
      <c r="E9" s="26">
        <f>E8*50</f>
        <v>20000</v>
      </c>
      <c r="F9" s="27">
        <f t="shared" ref="F9" si="0">F8*50</f>
        <v>20000</v>
      </c>
      <c r="G9" s="27">
        <f>G8*50</f>
        <v>20000</v>
      </c>
      <c r="H9" s="39">
        <f>H8*50</f>
        <v>20000</v>
      </c>
    </row>
    <row r="10" spans="1:8" ht="12" customHeight="1" x14ac:dyDescent="0.25">
      <c r="D10" s="10"/>
      <c r="E10" s="26"/>
      <c r="F10" s="27"/>
      <c r="G10" s="27"/>
      <c r="H10" s="39"/>
    </row>
    <row r="11" spans="1:8" ht="18" customHeight="1" x14ac:dyDescent="0.25">
      <c r="D11" s="10" t="s">
        <v>12</v>
      </c>
      <c r="E11" s="22"/>
      <c r="F11" s="23"/>
      <c r="G11" s="23"/>
      <c r="H11" s="37"/>
    </row>
    <row r="12" spans="1:8" ht="18" customHeight="1" x14ac:dyDescent="0.25">
      <c r="D12" s="30" t="s">
        <v>13</v>
      </c>
      <c r="E12" s="28">
        <f>E2+E3</f>
        <v>12490</v>
      </c>
      <c r="F12" s="29">
        <f>F2+F3</f>
        <v>9490</v>
      </c>
      <c r="G12" s="29">
        <f>G2+G3</f>
        <v>1150</v>
      </c>
      <c r="H12" s="40">
        <f>H2+H3</f>
        <v>2745</v>
      </c>
    </row>
    <row r="13" spans="1:8" ht="18" customHeight="1" x14ac:dyDescent="0.25">
      <c r="D13" s="30" t="s">
        <v>11</v>
      </c>
      <c r="E13" s="28">
        <f>(E4+E5+E6)*E9</f>
        <v>0</v>
      </c>
      <c r="F13" s="29">
        <f>(F4+F5+F6)*F9</f>
        <v>0</v>
      </c>
      <c r="G13" s="29">
        <f>(G4+G5+G6)*G9</f>
        <v>22000</v>
      </c>
      <c r="H13" s="40">
        <f>(H4+H5+H6)*H9</f>
        <v>18000</v>
      </c>
    </row>
    <row r="14" spans="1:8" ht="18" customHeight="1" x14ac:dyDescent="0.25">
      <c r="D14" s="30" t="s">
        <v>14</v>
      </c>
      <c r="E14" s="28">
        <f>E12+E13</f>
        <v>12490</v>
      </c>
      <c r="F14" s="29">
        <f t="shared" ref="F14:H14" si="1">F12+F13</f>
        <v>9490</v>
      </c>
      <c r="G14" s="29">
        <f t="shared" si="1"/>
        <v>23150</v>
      </c>
      <c r="H14" s="40">
        <f t="shared" si="1"/>
        <v>20745</v>
      </c>
    </row>
    <row r="15" spans="1:8" ht="12" customHeight="1" x14ac:dyDescent="0.25">
      <c r="D15" s="30"/>
      <c r="E15" s="28"/>
      <c r="F15" s="29"/>
      <c r="G15" s="29"/>
      <c r="H15" s="40"/>
    </row>
    <row r="16" spans="1:8" ht="18" customHeight="1" x14ac:dyDescent="0.25">
      <c r="D16" s="10" t="s">
        <v>15</v>
      </c>
      <c r="E16" s="28"/>
      <c r="F16" s="29"/>
      <c r="G16" s="29"/>
      <c r="H16" s="40"/>
    </row>
    <row r="17" spans="1:11" ht="18" customHeight="1" x14ac:dyDescent="0.25">
      <c r="D17" s="30" t="s">
        <v>16</v>
      </c>
      <c r="E17" s="28">
        <f>E14+(9*E3)</f>
        <v>16945</v>
      </c>
      <c r="F17" s="29">
        <f>F14+(9*F3)</f>
        <v>13945</v>
      </c>
      <c r="G17" s="29">
        <f>G14+(9*G3)</f>
        <v>25400</v>
      </c>
      <c r="H17" s="40">
        <f>H14+(9*H3)</f>
        <v>22995</v>
      </c>
    </row>
    <row r="18" spans="1:11" ht="18" customHeight="1" x14ac:dyDescent="0.25">
      <c r="D18" s="30" t="s">
        <v>17</v>
      </c>
      <c r="E18" s="28">
        <f>E13*9</f>
        <v>0</v>
      </c>
      <c r="F18" s="29">
        <f>F13*9</f>
        <v>0</v>
      </c>
      <c r="G18" s="29">
        <f>G13*9</f>
        <v>198000</v>
      </c>
      <c r="H18" s="40">
        <f>H13*9</f>
        <v>162000</v>
      </c>
    </row>
    <row r="19" spans="1:11" ht="18" customHeight="1" thickBot="1" x14ac:dyDescent="0.3">
      <c r="D19" s="31" t="s">
        <v>18</v>
      </c>
      <c r="E19" s="32">
        <f>SUM(E17:E18)</f>
        <v>16945</v>
      </c>
      <c r="F19" s="33">
        <f>SUM(F17:F18)</f>
        <v>13945</v>
      </c>
      <c r="G19" s="33">
        <f>SUM(G17:G18)</f>
        <v>223400</v>
      </c>
      <c r="H19" s="41">
        <f>SUM(H17:H18)</f>
        <v>184995</v>
      </c>
      <c r="K19" s="8"/>
    </row>
    <row r="20" spans="1:11" ht="18.75" customHeight="1" x14ac:dyDescent="0.25">
      <c r="A20" s="11" t="s">
        <v>7</v>
      </c>
    </row>
    <row r="27" spans="1:11" x14ac:dyDescent="0.25">
      <c r="D27" s="9">
        <v>50</v>
      </c>
    </row>
    <row r="28" spans="1:11" x14ac:dyDescent="0.25">
      <c r="D28" s="9">
        <v>75</v>
      </c>
    </row>
    <row r="29" spans="1:11" x14ac:dyDescent="0.25">
      <c r="D29" s="9">
        <v>100</v>
      </c>
    </row>
    <row r="30" spans="1:11" x14ac:dyDescent="0.25">
      <c r="D30" s="9">
        <v>125</v>
      </c>
    </row>
    <row r="31" spans="1:11" x14ac:dyDescent="0.25">
      <c r="D31" s="9">
        <v>150</v>
      </c>
    </row>
    <row r="32" spans="1:11" x14ac:dyDescent="0.25">
      <c r="D32" s="9">
        <v>175</v>
      </c>
    </row>
    <row r="33" spans="4:4" x14ac:dyDescent="0.25">
      <c r="D33" s="9">
        <v>200</v>
      </c>
    </row>
    <row r="34" spans="4:4" x14ac:dyDescent="0.25">
      <c r="D34" s="9">
        <v>225</v>
      </c>
    </row>
    <row r="35" spans="4:4" x14ac:dyDescent="0.25">
      <c r="D35" s="9">
        <v>250</v>
      </c>
    </row>
    <row r="36" spans="4:4" x14ac:dyDescent="0.25">
      <c r="D36" s="9">
        <v>275</v>
      </c>
    </row>
    <row r="37" spans="4:4" x14ac:dyDescent="0.25">
      <c r="D37" s="9">
        <v>300</v>
      </c>
    </row>
    <row r="38" spans="4:4" x14ac:dyDescent="0.25">
      <c r="D38" s="9">
        <v>325</v>
      </c>
    </row>
    <row r="39" spans="4:4" x14ac:dyDescent="0.25">
      <c r="D39" s="9">
        <v>350</v>
      </c>
    </row>
    <row r="40" spans="4:4" x14ac:dyDescent="0.25">
      <c r="D40" s="9">
        <v>375</v>
      </c>
    </row>
    <row r="41" spans="4:4" x14ac:dyDescent="0.25">
      <c r="D41" s="9">
        <v>400</v>
      </c>
    </row>
    <row r="42" spans="4:4" x14ac:dyDescent="0.25">
      <c r="D42" s="9">
        <v>425</v>
      </c>
    </row>
    <row r="43" spans="4:4" x14ac:dyDescent="0.25">
      <c r="D43" s="9">
        <v>450</v>
      </c>
    </row>
    <row r="44" spans="4:4" x14ac:dyDescent="0.25">
      <c r="D44" s="9">
        <v>475</v>
      </c>
    </row>
    <row r="45" spans="4:4" x14ac:dyDescent="0.25">
      <c r="D45" s="9">
        <v>500</v>
      </c>
    </row>
    <row r="46" spans="4:4" x14ac:dyDescent="0.25">
      <c r="D46" s="9"/>
    </row>
  </sheetData>
  <sheetProtection algorithmName="SHA-512" hashValue="AIjt6GfK2knU4Ze9iAvxk5X/P3a8kqFMiZIzpgxeZTrTF4ilyXTJRtqfWSv4ay9C2FFO3l+WaujlRnj/gh507A==" saltValue="UxpUC9694Io3Oz4PL2+8zQ==" spinCount="100000" sheet="1" objects="1" scenarios="1" selectLockedCells="1"/>
  <mergeCells count="1">
    <mergeCell ref="A1:B1"/>
  </mergeCells>
  <dataValidations count="1">
    <dataValidation type="list" allowBlank="1" showInputMessage="1" showErrorMessage="1" sqref="A1" xr:uid="{00000000-0002-0000-0000-000000000000}">
      <formula1>$D$27:$D$45</formula1>
    </dataValidation>
  </dataValidations>
  <printOptions gridLines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Thickens</dc:creator>
  <cp:lastModifiedBy>Kate Nolan</cp:lastModifiedBy>
  <cp:lastPrinted>2017-06-01T14:36:53Z</cp:lastPrinted>
  <dcterms:created xsi:type="dcterms:W3CDTF">2016-06-13T17:48:31Z</dcterms:created>
  <dcterms:modified xsi:type="dcterms:W3CDTF">2020-09-07T15:46:33Z</dcterms:modified>
</cp:coreProperties>
</file>